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ekly" sheetId="1" state="visible" r:id="rId1"/>
    <sheet xmlns:r="http://schemas.openxmlformats.org/officeDocument/2006/relationships" name="Fortnightly" sheetId="2" state="visible" r:id="rId2"/>
    <sheet xmlns:r="http://schemas.openxmlformats.org/officeDocument/2006/relationships" name="How to use" sheetId="3" state="visible" r:id="rId3"/>
  </sheets>
  <definedNames>
    <definedName name="_xlnm.Print_Area" localSheetId="0">'Weekly'!$A$1:$I$22</definedName>
    <definedName name="_xlnm.Print_Area" localSheetId="1">'Fortnightly'!$A$1:$I$29</definedName>
  </definedNames>
  <calcPr calcId="124519" fullCalcOnLoad="1"/>
</workbook>
</file>

<file path=xl/styles.xml><?xml version="1.0" encoding="utf-8"?>
<styleSheet xmlns="http://schemas.openxmlformats.org/spreadsheetml/2006/main">
  <numFmts count="4">
    <numFmt numFmtId="164" formatCode="yyyy-mm-dd"/>
    <numFmt numFmtId="165" formatCode="ddd d mmm yyyy"/>
    <numFmt numFmtId="166" formatCode="d mmm"/>
    <numFmt numFmtId="167" formatCode="hh:mm"/>
  </numFmts>
  <fonts count="4">
    <font>
      <name val="Calibri"/>
      <family val="2"/>
      <color theme="1"/>
      <sz val="11"/>
      <scheme val="minor"/>
    </font>
    <font>
      <b val="1"/>
      <color rgb="001A1F5E"/>
      <sz val="14"/>
    </font>
    <font>
      <i val="1"/>
      <color rgb="00595959"/>
      <sz val="10"/>
    </font>
    <font>
      <b val="1"/>
      <color rgb="001A1F5E"/>
    </font>
  </fonts>
  <fills count="5">
    <fill>
      <patternFill/>
    </fill>
    <fill>
      <patternFill patternType="gray125"/>
    </fill>
    <fill>
      <patternFill patternType="solid">
        <fgColor rgb="00FFF8DC"/>
      </patternFill>
    </fill>
    <fill>
      <patternFill patternType="solid">
        <fgColor rgb="00E8E9F3"/>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xf>
    <xf numFmtId="0" fontId="0" fillId="2" borderId="1" applyAlignment="1" pivotButton="0" quotePrefix="0" xfId="0">
      <alignment vertical="top" wrapText="1"/>
    </xf>
    <xf numFmtId="165" fontId="0" fillId="2" borderId="1" applyAlignment="1" pivotButton="0" quotePrefix="0" xfId="0">
      <alignment vertical="top" wrapText="1"/>
    </xf>
    <xf numFmtId="0" fontId="3" fillId="3" borderId="1" applyAlignment="1" pivotButton="0" quotePrefix="0" xfId="0">
      <alignment horizontal="center" vertical="center" wrapText="1"/>
    </xf>
    <xf numFmtId="0" fontId="0" fillId="4" borderId="1" applyAlignment="1" pivotButton="0" quotePrefix="0" xfId="0">
      <alignment horizontal="center" vertical="center" wrapText="1"/>
    </xf>
    <xf numFmtId="166" fontId="0" fillId="4" borderId="1" applyAlignment="1" pivotButton="0" quotePrefix="0" xfId="0">
      <alignment horizontal="center" vertical="center" wrapText="1"/>
    </xf>
    <xf numFmtId="167" fontId="0" fillId="2" borderId="1" applyAlignment="1" pivotButton="0" quotePrefix="0" xfId="0">
      <alignment horizontal="center" vertical="center" wrapText="1"/>
    </xf>
    <xf numFmtId="0" fontId="0" fillId="2" borderId="1" applyAlignment="1" pivotButton="0" quotePrefix="0" xfId="0">
      <alignment horizontal="center" vertical="center" wrapText="1"/>
    </xf>
    <xf numFmtId="2" fontId="0" fillId="4" borderId="1" applyAlignment="1" pivotButton="0" quotePrefix="0" xfId="0">
      <alignment horizontal="center" vertical="center" wrapText="1"/>
    </xf>
    <xf numFmtId="2" fontId="3" fillId="4" borderId="1" applyAlignment="1" pivotButton="0" quotePrefix="0" xfId="0">
      <alignment horizontal="center" vertical="center" wrapText="1"/>
    </xf>
    <xf numFmtId="0" fontId="3"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2">
    <dxf>
      <font>
        <color rgb="009C0006"/>
      </font>
      <fill>
        <patternFill patternType="solid">
          <fgColor rgb="00FFC7CE"/>
          <bgColor rgb="00FFC7CE"/>
        </patternFill>
      </fill>
    </dxf>
    <dxf>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22"/>
  <sheetViews>
    <sheetView workbookViewId="0">
      <pane ySplit="8" topLeftCell="A9" activePane="bottomLeft" state="frozen"/>
      <selection pane="bottomLeft" activeCell="A1" sqref="A1"/>
    </sheetView>
  </sheetViews>
  <sheetFormatPr baseColWidth="8" defaultRowHeight="15"/>
  <cols>
    <col width="14" customWidth="1" min="1" max="1"/>
    <col width="14" customWidth="1" min="2" max="2"/>
    <col width="10" customWidth="1" min="3" max="3"/>
    <col width="10" customWidth="1" min="4" max="4"/>
    <col width="12" customWidth="1" min="5" max="5"/>
    <col width="10" customWidth="1" min="6" max="6"/>
    <col width="22" customWidth="1" min="7" max="7"/>
    <col width="30" customWidth="1" min="8" max="8"/>
    <col width="22" customWidth="1" min="9" max="9"/>
  </cols>
  <sheetData>
    <row r="1">
      <c r="A1" s="1" t="inlineStr">
        <is>
          <t>Weekly timesheet</t>
        </is>
      </c>
    </row>
    <row r="2">
      <c r="A2" s="2" t="inlineStr">
        <is>
          <t>Record start, finish and unpaid breaks for every day worked. Hours are worked out for you. Nothing here calculates pay.</t>
        </is>
      </c>
    </row>
    <row r="4">
      <c r="A4" s="3" t="inlineStr">
        <is>
          <t>Employee</t>
        </is>
      </c>
      <c r="B4" s="4" t="n"/>
      <c r="E4" s="3" t="inlineStr">
        <is>
          <t>Role</t>
        </is>
      </c>
      <c r="F4" s="4" t="n"/>
    </row>
    <row r="5">
      <c r="A5" s="3" t="inlineStr">
        <is>
          <t>Employment type</t>
        </is>
      </c>
      <c r="B5" s="4" t="n"/>
      <c r="E5" s="3" t="inlineStr">
        <is>
          <t>Site or client</t>
        </is>
      </c>
      <c r="F5" s="4" t="n"/>
    </row>
    <row r="6">
      <c r="A6" s="3" t="inlineStr">
        <is>
          <t>Period starting (Monday)</t>
        </is>
      </c>
      <c r="B6" s="5" t="n">
        <v>46307</v>
      </c>
      <c r="E6" s="3" t="inlineStr">
        <is>
          <t>Rostered hours this period</t>
        </is>
      </c>
      <c r="F6" s="4" t="n"/>
    </row>
    <row r="8" ht="32" customHeight="1">
      <c r="A8" s="6" t="inlineStr">
        <is>
          <t>Day</t>
        </is>
      </c>
      <c r="B8" s="6" t="inlineStr">
        <is>
          <t>Date</t>
        </is>
      </c>
      <c r="C8" s="6" t="inlineStr">
        <is>
          <t>Start</t>
        </is>
      </c>
      <c r="D8" s="6" t="inlineStr">
        <is>
          <t>Finish</t>
        </is>
      </c>
      <c r="E8" s="6" t="inlineStr">
        <is>
          <t>Unpaid break (min)</t>
        </is>
      </c>
      <c r="F8" s="6" t="inlineStr">
        <is>
          <t>Hours worked</t>
        </is>
      </c>
      <c r="G8" s="6" t="inlineStr">
        <is>
          <t>Job or site</t>
        </is>
      </c>
      <c r="H8" s="6" t="inlineStr">
        <is>
          <t>Notes</t>
        </is>
      </c>
      <c r="I8" s="6" t="inlineStr">
        <is>
          <t>Variance from roster (supervisor)</t>
        </is>
      </c>
    </row>
    <row r="9">
      <c r="A9" s="7">
        <f>IF(ISNUMBER($B$6),TEXT($B$6+0,"ddd"),"")</f>
        <v/>
      </c>
      <c r="B9" s="8">
        <f>IF(ISNUMBER($B$6),$B$6+0,"")</f>
        <v/>
      </c>
      <c r="C9" s="9" t="n">
        <v>0.25</v>
      </c>
      <c r="D9" s="9" t="n">
        <v>0.6041666666666666</v>
      </c>
      <c r="E9" s="10" t="n">
        <v>30</v>
      </c>
      <c r="F9" s="11">
        <f>IF(AND(ISNUMBER(C9),ISNUMBER(D9)),ROUND(MOD(D9-C9,1)*24-IF(ISNUMBER(E9),E9,0)/60,2),"")</f>
        <v/>
      </c>
      <c r="G9" s="4" t="inlineStr">
        <is>
          <t>Client A, Site 2</t>
        </is>
      </c>
      <c r="H9" s="4" t="n"/>
      <c r="I9" s="4" t="n"/>
    </row>
    <row r="10">
      <c r="A10" s="7">
        <f>IF(ISNUMBER($B$6),TEXT($B$6+1,"ddd"),"")</f>
        <v/>
      </c>
      <c r="B10" s="8">
        <f>IF(ISNUMBER($B$6),$B$6+1,"")</f>
        <v/>
      </c>
      <c r="C10" s="9" t="n">
        <v>0.75</v>
      </c>
      <c r="D10" s="9" t="n">
        <v>0.1666666666666667</v>
      </c>
      <c r="E10" s="10" t="n">
        <v>30</v>
      </c>
      <c r="F10" s="11">
        <f>IF(AND(ISNUMBER(C10),ISNUMBER(D10)),ROUND(MOD(D10-C10,1)*24-IF(ISNUMBER(E10),E10,0)/60,2),"")</f>
        <v/>
      </c>
      <c r="G10" s="4" t="inlineStr">
        <is>
          <t>Client A, Site 2 (night)</t>
        </is>
      </c>
      <c r="H10" s="4" t="inlineStr">
        <is>
          <t>Example rows: overwrite them. The night shift finishing after midnight is handled.</t>
        </is>
      </c>
      <c r="I10" s="4" t="n"/>
    </row>
    <row r="11">
      <c r="A11" s="7">
        <f>IF(ISNUMBER($B$6),TEXT($B$6+2,"ddd"),"")</f>
        <v/>
      </c>
      <c r="B11" s="8">
        <f>IF(ISNUMBER($B$6),$B$6+2,"")</f>
        <v/>
      </c>
      <c r="C11" s="9" t="n"/>
      <c r="D11" s="9" t="n"/>
      <c r="E11" s="10" t="n"/>
      <c r="F11" s="11">
        <f>IF(AND(ISNUMBER(C11),ISNUMBER(D11)),ROUND(MOD(D11-C11,1)*24-IF(ISNUMBER(E11),E11,0)/60,2),"")</f>
        <v/>
      </c>
      <c r="G11" s="4" t="n"/>
      <c r="H11" s="4" t="n"/>
      <c r="I11" s="4" t="n"/>
    </row>
    <row r="12">
      <c r="A12" s="7">
        <f>IF(ISNUMBER($B$6),TEXT($B$6+3,"ddd"),"")</f>
        <v/>
      </c>
      <c r="B12" s="8">
        <f>IF(ISNUMBER($B$6),$B$6+3,"")</f>
        <v/>
      </c>
      <c r="C12" s="9" t="n"/>
      <c r="D12" s="9" t="n"/>
      <c r="E12" s="10" t="n"/>
      <c r="F12" s="11">
        <f>IF(AND(ISNUMBER(C12),ISNUMBER(D12)),ROUND(MOD(D12-C12,1)*24-IF(ISNUMBER(E12),E12,0)/60,2),"")</f>
        <v/>
      </c>
      <c r="G12" s="4" t="n"/>
      <c r="H12" s="4" t="n"/>
      <c r="I12" s="4" t="n"/>
    </row>
    <row r="13">
      <c r="A13" s="7">
        <f>IF(ISNUMBER($B$6),TEXT($B$6+4,"ddd"),"")</f>
        <v/>
      </c>
      <c r="B13" s="8">
        <f>IF(ISNUMBER($B$6),$B$6+4,"")</f>
        <v/>
      </c>
      <c r="C13" s="9" t="n"/>
      <c r="D13" s="9" t="n"/>
      <c r="E13" s="10" t="n"/>
      <c r="F13" s="11">
        <f>IF(AND(ISNUMBER(C13),ISNUMBER(D13)),ROUND(MOD(D13-C13,1)*24-IF(ISNUMBER(E13),E13,0)/60,2),"")</f>
        <v/>
      </c>
      <c r="G13" s="4" t="n"/>
      <c r="H13" s="4" t="n"/>
      <c r="I13" s="4" t="n"/>
    </row>
    <row r="14">
      <c r="A14" s="7">
        <f>IF(ISNUMBER($B$6),TEXT($B$6+5,"ddd"),"")</f>
        <v/>
      </c>
      <c r="B14" s="8">
        <f>IF(ISNUMBER($B$6),$B$6+5,"")</f>
        <v/>
      </c>
      <c r="C14" s="9" t="n"/>
      <c r="D14" s="9" t="n"/>
      <c r="E14" s="10" t="n"/>
      <c r="F14" s="11">
        <f>IF(AND(ISNUMBER(C14),ISNUMBER(D14)),ROUND(MOD(D14-C14,1)*24-IF(ISNUMBER(E14),E14,0)/60,2),"")</f>
        <v/>
      </c>
      <c r="G14" s="4" t="n"/>
      <c r="H14" s="4" t="n"/>
      <c r="I14" s="4" t="n"/>
    </row>
    <row r="15">
      <c r="A15" s="7">
        <f>IF(ISNUMBER($B$6),TEXT($B$6+6,"ddd"),"")</f>
        <v/>
      </c>
      <c r="B15" s="8">
        <f>IF(ISNUMBER($B$6),$B$6+6,"")</f>
        <v/>
      </c>
      <c r="C15" s="9" t="n"/>
      <c r="D15" s="9" t="n"/>
      <c r="E15" s="10" t="n"/>
      <c r="F15" s="11">
        <f>IF(AND(ISNUMBER(C15),ISNUMBER(D15)),ROUND(MOD(D15-C15,1)*24-IF(ISNUMBER(E15),E15,0)/60,2),"")</f>
        <v/>
      </c>
      <c r="G15" s="4" t="n"/>
      <c r="H15" s="4" t="n"/>
      <c r="I15" s="4" t="n"/>
    </row>
    <row r="16">
      <c r="E16" s="3" t="inlineStr">
        <is>
          <t>Total hours</t>
        </is>
      </c>
      <c r="F16" s="12">
        <f>SUM(F9:F15)</f>
        <v/>
      </c>
      <c r="G16" s="2" t="inlineStr">
        <is>
          <t>Compare with the rostered hours in the header. Differences belong in the variance column with a reason.</t>
        </is>
      </c>
    </row>
    <row r="18">
      <c r="A18" s="13" t="inlineStr">
        <is>
          <t>Employee declaration: the hours above are a true record of the time I worked, including unpaid breaks.</t>
        </is>
      </c>
    </row>
    <row r="19">
      <c r="A19" s="3" t="inlineStr">
        <is>
          <t>Signature</t>
        </is>
      </c>
      <c r="B19" s="4" t="n"/>
      <c r="E19" s="3" t="inlineStr">
        <is>
          <t>Date</t>
        </is>
      </c>
      <c r="F19" s="4" t="n"/>
    </row>
    <row r="21">
      <c r="A21" s="13" t="inlineStr">
        <is>
          <t>Supervisor approval: checked against the roster and the job.</t>
        </is>
      </c>
    </row>
    <row r="22">
      <c r="A22" s="3" t="inlineStr">
        <is>
          <t>Name</t>
        </is>
      </c>
      <c r="B22" s="4" t="n"/>
      <c r="E22" s="3" t="inlineStr">
        <is>
          <t>Signature</t>
        </is>
      </c>
      <c r="F22" s="4" t="n"/>
      <c r="H22" s="3" t="inlineStr">
        <is>
          <t>Date</t>
        </is>
      </c>
      <c r="I22" s="4" t="n"/>
    </row>
  </sheetData>
  <mergeCells count="6">
    <mergeCell ref="F4:G4"/>
    <mergeCell ref="B19:D19"/>
    <mergeCell ref="B22:D22"/>
    <mergeCell ref="F5:G5"/>
    <mergeCell ref="F6:G6"/>
    <mergeCell ref="F22:G22"/>
  </mergeCells>
  <conditionalFormatting sqref="F9:F15">
    <cfRule type="expression" priority="1" dxfId="0">
      <formula>AND(ISNUMBER(F9),F9&lt;0)</formula>
    </cfRule>
  </conditionalFormatting>
  <conditionalFormatting sqref="D9:D15">
    <cfRule type="expression" priority="2" dxfId="1">
      <formula>AND(ISNUMBER(C9),NOT(ISNUMBER(D9)))</formula>
    </cfRule>
  </conditionalFormatting>
  <dataValidations count="1">
    <dataValidation sqref="B5" showDropDown="0" showInputMessage="0" showErrorMessage="0" allowBlank="1" errorTitle="Not in the list" error="Pick one of the listed options." promptTitle="Choose one" prompt="How this person is engaged." type="list">
      <formula1>"Full-time,Part-time,Casual,Labour hire,Subcontractor"</formula1>
    </dataValidation>
  </dataValidations>
  <printOptions horizontalCentered="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29"/>
  <sheetViews>
    <sheetView workbookViewId="0">
      <pane ySplit="8" topLeftCell="A9" activePane="bottomLeft" state="frozen"/>
      <selection pane="bottomLeft" activeCell="A1" sqref="A1"/>
    </sheetView>
  </sheetViews>
  <sheetFormatPr baseColWidth="8" defaultRowHeight="15"/>
  <cols>
    <col width="14" customWidth="1" min="1" max="1"/>
    <col width="14" customWidth="1" min="2" max="2"/>
    <col width="10" customWidth="1" min="3" max="3"/>
    <col width="10" customWidth="1" min="4" max="4"/>
    <col width="12" customWidth="1" min="5" max="5"/>
    <col width="10" customWidth="1" min="6" max="6"/>
    <col width="22" customWidth="1" min="7" max="7"/>
    <col width="30" customWidth="1" min="8" max="8"/>
    <col width="22" customWidth="1" min="9" max="9"/>
  </cols>
  <sheetData>
    <row r="1">
      <c r="A1" s="1" t="inlineStr">
        <is>
          <t>Fortnightly timesheet</t>
        </is>
      </c>
    </row>
    <row r="2">
      <c r="A2" s="2" t="inlineStr">
        <is>
          <t>Record start, finish and unpaid breaks for every day worked. Hours are worked out for you. Nothing here calculates pay.</t>
        </is>
      </c>
    </row>
    <row r="4">
      <c r="A4" s="3" t="inlineStr">
        <is>
          <t>Employee</t>
        </is>
      </c>
      <c r="B4" s="4" t="n"/>
      <c r="E4" s="3" t="inlineStr">
        <is>
          <t>Role</t>
        </is>
      </c>
      <c r="F4" s="4" t="n"/>
    </row>
    <row r="5">
      <c r="A5" s="3" t="inlineStr">
        <is>
          <t>Employment type</t>
        </is>
      </c>
      <c r="B5" s="4" t="n"/>
      <c r="E5" s="3" t="inlineStr">
        <is>
          <t>Site or client</t>
        </is>
      </c>
      <c r="F5" s="4" t="n"/>
    </row>
    <row r="6">
      <c r="A6" s="3" t="inlineStr">
        <is>
          <t>Period starting (Monday)</t>
        </is>
      </c>
      <c r="B6" s="5" t="n">
        <v>46307</v>
      </c>
      <c r="E6" s="3" t="inlineStr">
        <is>
          <t>Rostered hours this period</t>
        </is>
      </c>
      <c r="F6" s="4" t="n"/>
    </row>
    <row r="8" ht="32" customHeight="1">
      <c r="A8" s="6" t="inlineStr">
        <is>
          <t>Day</t>
        </is>
      </c>
      <c r="B8" s="6" t="inlineStr">
        <is>
          <t>Date</t>
        </is>
      </c>
      <c r="C8" s="6" t="inlineStr">
        <is>
          <t>Start</t>
        </is>
      </c>
      <c r="D8" s="6" t="inlineStr">
        <is>
          <t>Finish</t>
        </is>
      </c>
      <c r="E8" s="6" t="inlineStr">
        <is>
          <t>Unpaid break (min)</t>
        </is>
      </c>
      <c r="F8" s="6" t="inlineStr">
        <is>
          <t>Hours worked</t>
        </is>
      </c>
      <c r="G8" s="6" t="inlineStr">
        <is>
          <t>Job or site</t>
        </is>
      </c>
      <c r="H8" s="6" t="inlineStr">
        <is>
          <t>Notes</t>
        </is>
      </c>
      <c r="I8" s="6" t="inlineStr">
        <is>
          <t>Variance from roster (supervisor)</t>
        </is>
      </c>
    </row>
    <row r="9">
      <c r="A9" s="7">
        <f>IF(ISNUMBER($B$6),TEXT($B$6+0,"ddd"),"")</f>
        <v/>
      </c>
      <c r="B9" s="8">
        <f>IF(ISNUMBER($B$6),$B$6+0,"")</f>
        <v/>
      </c>
      <c r="C9" s="9" t="n"/>
      <c r="D9" s="9" t="n"/>
      <c r="E9" s="10" t="n"/>
      <c r="F9" s="11">
        <f>IF(AND(ISNUMBER(C9),ISNUMBER(D9)),ROUND(MOD(D9-C9,1)*24-IF(ISNUMBER(E9),E9,0)/60,2),"")</f>
        <v/>
      </c>
      <c r="G9" s="4" t="n"/>
      <c r="H9" s="4" t="n"/>
      <c r="I9" s="4" t="n"/>
    </row>
    <row r="10">
      <c r="A10" s="7">
        <f>IF(ISNUMBER($B$6),TEXT($B$6+1,"ddd"),"")</f>
        <v/>
      </c>
      <c r="B10" s="8">
        <f>IF(ISNUMBER($B$6),$B$6+1,"")</f>
        <v/>
      </c>
      <c r="C10" s="9" t="n"/>
      <c r="D10" s="9" t="n"/>
      <c r="E10" s="10" t="n"/>
      <c r="F10" s="11">
        <f>IF(AND(ISNUMBER(C10),ISNUMBER(D10)),ROUND(MOD(D10-C10,1)*24-IF(ISNUMBER(E10),E10,0)/60,2),"")</f>
        <v/>
      </c>
      <c r="G10" s="4" t="n"/>
      <c r="H10" s="4" t="n"/>
      <c r="I10" s="4" t="n"/>
    </row>
    <row r="11">
      <c r="A11" s="7">
        <f>IF(ISNUMBER($B$6),TEXT($B$6+2,"ddd"),"")</f>
        <v/>
      </c>
      <c r="B11" s="8">
        <f>IF(ISNUMBER($B$6),$B$6+2,"")</f>
        <v/>
      </c>
      <c r="C11" s="9" t="n"/>
      <c r="D11" s="9" t="n"/>
      <c r="E11" s="10" t="n"/>
      <c r="F11" s="11">
        <f>IF(AND(ISNUMBER(C11),ISNUMBER(D11)),ROUND(MOD(D11-C11,1)*24-IF(ISNUMBER(E11),E11,0)/60,2),"")</f>
        <v/>
      </c>
      <c r="G11" s="4" t="n"/>
      <c r="H11" s="4" t="n"/>
      <c r="I11" s="4" t="n"/>
    </row>
    <row r="12">
      <c r="A12" s="7">
        <f>IF(ISNUMBER($B$6),TEXT($B$6+3,"ddd"),"")</f>
        <v/>
      </c>
      <c r="B12" s="8">
        <f>IF(ISNUMBER($B$6),$B$6+3,"")</f>
        <v/>
      </c>
      <c r="C12" s="9" t="n"/>
      <c r="D12" s="9" t="n"/>
      <c r="E12" s="10" t="n"/>
      <c r="F12" s="11">
        <f>IF(AND(ISNUMBER(C12),ISNUMBER(D12)),ROUND(MOD(D12-C12,1)*24-IF(ISNUMBER(E12),E12,0)/60,2),"")</f>
        <v/>
      </c>
      <c r="G12" s="4" t="n"/>
      <c r="H12" s="4" t="n"/>
      <c r="I12" s="4" t="n"/>
    </row>
    <row r="13">
      <c r="A13" s="7">
        <f>IF(ISNUMBER($B$6),TEXT($B$6+4,"ddd"),"")</f>
        <v/>
      </c>
      <c r="B13" s="8">
        <f>IF(ISNUMBER($B$6),$B$6+4,"")</f>
        <v/>
      </c>
      <c r="C13" s="9" t="n"/>
      <c r="D13" s="9" t="n"/>
      <c r="E13" s="10" t="n"/>
      <c r="F13" s="11">
        <f>IF(AND(ISNUMBER(C13),ISNUMBER(D13)),ROUND(MOD(D13-C13,1)*24-IF(ISNUMBER(E13),E13,0)/60,2),"")</f>
        <v/>
      </c>
      <c r="G13" s="4" t="n"/>
      <c r="H13" s="4" t="n"/>
      <c r="I13" s="4" t="n"/>
    </row>
    <row r="14">
      <c r="A14" s="7">
        <f>IF(ISNUMBER($B$6),TEXT($B$6+5,"ddd"),"")</f>
        <v/>
      </c>
      <c r="B14" s="8">
        <f>IF(ISNUMBER($B$6),$B$6+5,"")</f>
        <v/>
      </c>
      <c r="C14" s="9" t="n"/>
      <c r="D14" s="9" t="n"/>
      <c r="E14" s="10" t="n"/>
      <c r="F14" s="11">
        <f>IF(AND(ISNUMBER(C14),ISNUMBER(D14)),ROUND(MOD(D14-C14,1)*24-IF(ISNUMBER(E14),E14,0)/60,2),"")</f>
        <v/>
      </c>
      <c r="G14" s="4" t="n"/>
      <c r="H14" s="4" t="n"/>
      <c r="I14" s="4" t="n"/>
    </row>
    <row r="15">
      <c r="A15" s="7">
        <f>IF(ISNUMBER($B$6),TEXT($B$6+6,"ddd"),"")</f>
        <v/>
      </c>
      <c r="B15" s="8">
        <f>IF(ISNUMBER($B$6),$B$6+6,"")</f>
        <v/>
      </c>
      <c r="C15" s="9" t="n"/>
      <c r="D15" s="9" t="n"/>
      <c r="E15" s="10" t="n"/>
      <c r="F15" s="11">
        <f>IF(AND(ISNUMBER(C15),ISNUMBER(D15)),ROUND(MOD(D15-C15,1)*24-IF(ISNUMBER(E15),E15,0)/60,2),"")</f>
        <v/>
      </c>
      <c r="G15" s="4" t="n"/>
      <c r="H15" s="4" t="n"/>
      <c r="I15" s="4" t="n"/>
    </row>
    <row r="16">
      <c r="A16" s="7">
        <f>IF(ISNUMBER($B$6),TEXT($B$6+7,"ddd"),"")</f>
        <v/>
      </c>
      <c r="B16" s="8">
        <f>IF(ISNUMBER($B$6),$B$6+7,"")</f>
        <v/>
      </c>
      <c r="C16" s="9" t="n"/>
      <c r="D16" s="9" t="n"/>
      <c r="E16" s="10" t="n"/>
      <c r="F16" s="11">
        <f>IF(AND(ISNUMBER(C16),ISNUMBER(D16)),ROUND(MOD(D16-C16,1)*24-IF(ISNUMBER(E16),E16,0)/60,2),"")</f>
        <v/>
      </c>
      <c r="G16" s="4" t="n"/>
      <c r="H16" s="4" t="n"/>
      <c r="I16" s="4" t="n"/>
    </row>
    <row r="17">
      <c r="A17" s="7">
        <f>IF(ISNUMBER($B$6),TEXT($B$6+8,"ddd"),"")</f>
        <v/>
      </c>
      <c r="B17" s="8">
        <f>IF(ISNUMBER($B$6),$B$6+8,"")</f>
        <v/>
      </c>
      <c r="C17" s="9" t="n"/>
      <c r="D17" s="9" t="n"/>
      <c r="E17" s="10" t="n"/>
      <c r="F17" s="11">
        <f>IF(AND(ISNUMBER(C17),ISNUMBER(D17)),ROUND(MOD(D17-C17,1)*24-IF(ISNUMBER(E17),E17,0)/60,2),"")</f>
        <v/>
      </c>
      <c r="G17" s="4" t="n"/>
      <c r="H17" s="4" t="n"/>
      <c r="I17" s="4" t="n"/>
    </row>
    <row r="18">
      <c r="A18" s="7">
        <f>IF(ISNUMBER($B$6),TEXT($B$6+9,"ddd"),"")</f>
        <v/>
      </c>
      <c r="B18" s="8">
        <f>IF(ISNUMBER($B$6),$B$6+9,"")</f>
        <v/>
      </c>
      <c r="C18" s="9" t="n"/>
      <c r="D18" s="9" t="n"/>
      <c r="E18" s="10" t="n"/>
      <c r="F18" s="11">
        <f>IF(AND(ISNUMBER(C18),ISNUMBER(D18)),ROUND(MOD(D18-C18,1)*24-IF(ISNUMBER(E18),E18,0)/60,2),"")</f>
        <v/>
      </c>
      <c r="G18" s="4" t="n"/>
      <c r="H18" s="4" t="n"/>
      <c r="I18" s="4" t="n"/>
    </row>
    <row r="19">
      <c r="A19" s="7">
        <f>IF(ISNUMBER($B$6),TEXT($B$6+10,"ddd"),"")</f>
        <v/>
      </c>
      <c r="B19" s="8">
        <f>IF(ISNUMBER($B$6),$B$6+10,"")</f>
        <v/>
      </c>
      <c r="C19" s="9" t="n"/>
      <c r="D19" s="9" t="n"/>
      <c r="E19" s="10" t="n"/>
      <c r="F19" s="11">
        <f>IF(AND(ISNUMBER(C19),ISNUMBER(D19)),ROUND(MOD(D19-C19,1)*24-IF(ISNUMBER(E19),E19,0)/60,2),"")</f>
        <v/>
      </c>
      <c r="G19" s="4" t="n"/>
      <c r="H19" s="4" t="n"/>
      <c r="I19" s="4" t="n"/>
    </row>
    <row r="20">
      <c r="A20" s="7">
        <f>IF(ISNUMBER($B$6),TEXT($B$6+11,"ddd"),"")</f>
        <v/>
      </c>
      <c r="B20" s="8">
        <f>IF(ISNUMBER($B$6),$B$6+11,"")</f>
        <v/>
      </c>
      <c r="C20" s="9" t="n"/>
      <c r="D20" s="9" t="n"/>
      <c r="E20" s="10" t="n"/>
      <c r="F20" s="11">
        <f>IF(AND(ISNUMBER(C20),ISNUMBER(D20)),ROUND(MOD(D20-C20,1)*24-IF(ISNUMBER(E20),E20,0)/60,2),"")</f>
        <v/>
      </c>
      <c r="G20" s="4" t="n"/>
      <c r="H20" s="4" t="n"/>
      <c r="I20" s="4" t="n"/>
    </row>
    <row r="21">
      <c r="A21" s="7">
        <f>IF(ISNUMBER($B$6),TEXT($B$6+12,"ddd"),"")</f>
        <v/>
      </c>
      <c r="B21" s="8">
        <f>IF(ISNUMBER($B$6),$B$6+12,"")</f>
        <v/>
      </c>
      <c r="C21" s="9" t="n"/>
      <c r="D21" s="9" t="n"/>
      <c r="E21" s="10" t="n"/>
      <c r="F21" s="11">
        <f>IF(AND(ISNUMBER(C21),ISNUMBER(D21)),ROUND(MOD(D21-C21,1)*24-IF(ISNUMBER(E21),E21,0)/60,2),"")</f>
        <v/>
      </c>
      <c r="G21" s="4" t="n"/>
      <c r="H21" s="4" t="n"/>
      <c r="I21" s="4" t="n"/>
    </row>
    <row r="22">
      <c r="A22" s="7">
        <f>IF(ISNUMBER($B$6),TEXT($B$6+13,"ddd"),"")</f>
        <v/>
      </c>
      <c r="B22" s="8">
        <f>IF(ISNUMBER($B$6),$B$6+13,"")</f>
        <v/>
      </c>
      <c r="C22" s="9" t="n"/>
      <c r="D22" s="9" t="n"/>
      <c r="E22" s="10" t="n"/>
      <c r="F22" s="11">
        <f>IF(AND(ISNUMBER(C22),ISNUMBER(D22)),ROUND(MOD(D22-C22,1)*24-IF(ISNUMBER(E22),E22,0)/60,2),"")</f>
        <v/>
      </c>
      <c r="G22" s="4" t="n"/>
      <c r="H22" s="4" t="n"/>
      <c r="I22" s="4" t="n"/>
    </row>
    <row r="23">
      <c r="E23" s="3" t="inlineStr">
        <is>
          <t>Total hours</t>
        </is>
      </c>
      <c r="F23" s="12">
        <f>SUM(F9:F22)</f>
        <v/>
      </c>
      <c r="G23" s="2" t="inlineStr">
        <is>
          <t>Compare with the rostered hours in the header. Differences belong in the variance column with a reason.</t>
        </is>
      </c>
    </row>
    <row r="25">
      <c r="A25" s="13" t="inlineStr">
        <is>
          <t>Employee declaration: the hours above are a true record of the time I worked, including unpaid breaks.</t>
        </is>
      </c>
    </row>
    <row r="26">
      <c r="A26" s="3" t="inlineStr">
        <is>
          <t>Signature</t>
        </is>
      </c>
      <c r="B26" s="4" t="n"/>
      <c r="E26" s="3" t="inlineStr">
        <is>
          <t>Date</t>
        </is>
      </c>
      <c r="F26" s="4" t="n"/>
    </row>
    <row r="28">
      <c r="A28" s="13" t="inlineStr">
        <is>
          <t>Supervisor approval: checked against the roster and the job.</t>
        </is>
      </c>
    </row>
    <row r="29">
      <c r="A29" s="3" t="inlineStr">
        <is>
          <t>Name</t>
        </is>
      </c>
      <c r="B29" s="4" t="n"/>
      <c r="E29" s="3" t="inlineStr">
        <is>
          <t>Signature</t>
        </is>
      </c>
      <c r="F29" s="4" t="n"/>
      <c r="H29" s="3" t="inlineStr">
        <is>
          <t>Date</t>
        </is>
      </c>
      <c r="I29" s="4" t="n"/>
    </row>
  </sheetData>
  <mergeCells count="6">
    <mergeCell ref="F4:G4"/>
    <mergeCell ref="F29:G29"/>
    <mergeCell ref="F5:G5"/>
    <mergeCell ref="B26:D26"/>
    <mergeCell ref="F6:G6"/>
    <mergeCell ref="B29:D29"/>
  </mergeCells>
  <conditionalFormatting sqref="F9:F22">
    <cfRule type="expression" priority="1" dxfId="0">
      <formula>AND(ISNUMBER(F9),F9&lt;0)</formula>
    </cfRule>
  </conditionalFormatting>
  <conditionalFormatting sqref="D9:D22">
    <cfRule type="expression" priority="2" dxfId="1">
      <formula>AND(ISNUMBER(C9),NOT(ISNUMBER(D9)))</formula>
    </cfRule>
  </conditionalFormatting>
  <dataValidations count="1">
    <dataValidation sqref="B5" showDropDown="0" showInputMessage="0" showErrorMessage="0" allowBlank="1" errorTitle="Not in the list" error="Pick one of the listed options." promptTitle="Choose one" prompt="How this person is engaged." type="list">
      <formula1>"Full-time,Part-time,Casual,Labour hire,Subcontractor"</formula1>
    </dataValidation>
  </dataValidations>
  <printOptions horizontalCentered="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10" customWidth="1" min="1" max="1"/>
  </cols>
  <sheetData>
    <row r="1">
      <c r="A1" s="1" t="inlineStr">
        <is>
          <t>How to use the timesheet template</t>
        </is>
      </c>
    </row>
    <row r="3">
      <c r="A3" s="14" t="inlineStr">
        <is>
          <t>WHAT THIS IS</t>
        </is>
      </c>
    </row>
    <row r="4">
      <c r="A4" s="15" t="inlineStr">
        <is>
          <t>A weekly and a fortnightly timesheet that records what Australian employers have to keep about hours: start and finish times, unpaid breaks, and the hours worked, per day, with the employee's declaration and the supervisor's approval.</t>
        </is>
      </c>
    </row>
    <row r="5">
      <c r="A5" s="15" t="inlineStr"/>
    </row>
    <row r="6">
      <c r="A6" s="14" t="inlineStr">
        <is>
          <t>HOW TO FILL IT IN:</t>
        </is>
      </c>
    </row>
    <row r="7">
      <c r="A7" s="15" t="inlineStr">
        <is>
          <t>1. Header: the employee, their role, how they are engaged (drop-down), the site or client, and the Monday the period starts. The day rows date themselves.</t>
        </is>
      </c>
    </row>
    <row r="8">
      <c r="A8" s="15" t="inlineStr">
        <is>
          <t>2. Each day worked: start time, finish time and unpaid break in minutes. Hours worked are calculated. A finish after midnight is handled (a night shift 18:00 to 04:00 reads as 10 hours less the break). A blank break cell counts as zero, so type 0 on purpose when there was no unpaid break, and 30 when there was.</t>
        </is>
      </c>
    </row>
    <row r="9">
      <c r="A9" s="15" t="inlineStr">
        <is>
          <t>3. Job or site: where the hours were worked, so a day split across two sites gets two lines in the notes or a second sheet.</t>
        </is>
      </c>
    </row>
    <row r="10">
      <c r="A10" s="15" t="inlineStr">
        <is>
          <t>4. Variance from roster: the supervisor records any difference from what was rostered, with the reason. A timesheet that matches the roster needs no entry here.</t>
        </is>
      </c>
    </row>
    <row r="11">
      <c r="A11" s="15" t="inlineStr">
        <is>
          <t>5. Sign and date: the employee declares the hours, the supervisor approves them. Keep the signed version.</t>
        </is>
      </c>
    </row>
    <row r="12">
      <c r="A12" s="15" t="inlineStr"/>
    </row>
    <row r="13">
      <c r="A13" s="14" t="inlineStr">
        <is>
          <t>WHAT IT DOES NOT DO:</t>
        </is>
      </c>
    </row>
    <row r="14">
      <c r="A14" s="15" t="inlineStr">
        <is>
          <t>It does not calculate pay, overtime rates, penalty rates, allowances or award entitlements, and it holds no leave balances. Those belong to your award, agreement and payroll system.</t>
        </is>
      </c>
    </row>
    <row r="15">
      <c r="A15" s="15" t="inlineStr">
        <is>
          <t>It does not stop a number being changed after the fact. Keep the signed copy, and record corrections with who made them and when.</t>
        </is>
      </c>
    </row>
    <row r="16">
      <c r="A16" s="15" t="inlineStr"/>
    </row>
    <row r="17">
      <c r="A17" s="15" t="inlineStr">
        <is>
          <t>RECORDS TO KEEP (Fair Work Ombudsman): employee records for seven years, legible, in English, accessible to an inspector and not altered except to correct an error. Hours worked must be recorded where overtime or penalty rates apply and for casual and irregular part-time employees.</t>
        </is>
      </c>
    </row>
    <row r="18">
      <c r="A18" s="15" t="inlineStr"/>
    </row>
    <row r="19">
      <c r="A19" s="15" t="inlineStr">
        <is>
          <t>The companion article: https://humanz.net.au/blog/timesheet-template</t>
        </is>
      </c>
    </row>
    <row r="21">
      <c r="A21" s="2" t="inlineStr">
        <is>
          <t>Free from Humanz, https://humanz.net.au. No sign-up, no watermark, use it as you like.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Humanz</dc:creator>
  <dc:title xmlns:dc="http://purl.org/dc/elements/1.1/">Timesheet template</dc:title>
  <dcterms:created xmlns:dcterms="http://purl.org/dc/terms/" xmlns:xsi="http://www.w3.org/2001/XMLSchema-instance" xsi:type="dcterms:W3CDTF">2026-10-17T04:44:42Z</dcterms:created>
  <dcterms:modified xmlns:dcterms="http://purl.org/dc/terms/" xmlns:xsi="http://www.w3.org/2001/XMLSchema-instance" xsi:type="dcterms:W3CDTF">2026-10-17T04:44:42Z</dcterms:modified>
</cp:coreProperties>
</file>